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naghibettegait.sharepoint.com/sites/StudioMagnaghiBettega/Documenti condivisi/STUDIO ASSOCIATO/CLIENTI 2/_SOCIETÀ_ ENC/OTAP/2024/"/>
    </mc:Choice>
  </mc:AlternateContent>
  <xr:revisionPtr revIDLastSave="3" documentId="8_{036BE3DD-DA5C-4B33-89A6-E2E4956EE6A4}" xr6:coauthVersionLast="47" xr6:coauthVersionMax="47" xr10:uidLastSave="{74A8732D-FA3E-47F5-80D6-D9B0CDEB8DF7}"/>
  <bookViews>
    <workbookView xWindow="-108" yWindow="-108" windowWidth="23256" windowHeight="12456" activeTab="1" xr2:uid="{00000000-000D-0000-FFFF-FFFF00000000}"/>
  </bookViews>
  <sheets>
    <sheet name="Entrate" sheetId="1" r:id="rId1"/>
    <sheet name="Uscite" sheetId="2" r:id="rId2"/>
  </sheets>
  <definedNames>
    <definedName name="_xlnm.Print_Area" localSheetId="0">Entrate!$A$1:$G$75</definedName>
    <definedName name="_xlnm.Print_Area" localSheetId="1">Uscite!$A$1:$H$77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2" l="1"/>
  <c r="F27" i="1" l="1"/>
  <c r="F24" i="1" l="1"/>
  <c r="E23" i="1"/>
  <c r="F51" i="2"/>
  <c r="E3" i="2"/>
  <c r="F50" i="2" l="1"/>
  <c r="E54" i="2" l="1"/>
  <c r="F16" i="2"/>
  <c r="F17" i="2"/>
  <c r="F21" i="2"/>
  <c r="F22" i="2"/>
  <c r="F23" i="2"/>
  <c r="F24" i="2"/>
  <c r="F25" i="2"/>
  <c r="F26" i="2"/>
  <c r="F29" i="2"/>
  <c r="F30" i="2"/>
  <c r="F31" i="2"/>
  <c r="F34" i="2"/>
  <c r="F35" i="2"/>
  <c r="F36" i="2"/>
  <c r="F37" i="2"/>
  <c r="F40" i="2"/>
  <c r="F41" i="2"/>
  <c r="F42" i="2"/>
  <c r="F45" i="2"/>
  <c r="F46" i="2"/>
  <c r="F47" i="2"/>
  <c r="F48" i="2"/>
  <c r="F49" i="2"/>
  <c r="F59" i="2"/>
  <c r="F62" i="2" s="1"/>
  <c r="F70" i="2"/>
  <c r="E62" i="2"/>
  <c r="E70" i="2"/>
  <c r="D54" i="2"/>
  <c r="D62" i="2"/>
  <c r="D70" i="2"/>
  <c r="F23" i="1"/>
  <c r="F25" i="1"/>
  <c r="F26" i="1"/>
  <c r="F28" i="1"/>
  <c r="F29" i="1"/>
  <c r="F30" i="1"/>
  <c r="F31" i="1"/>
  <c r="F39" i="1"/>
  <c r="F42" i="1" s="1"/>
  <c r="F47" i="1"/>
  <c r="F50" i="1" s="1"/>
  <c r="F66" i="1"/>
  <c r="E34" i="1"/>
  <c r="E42" i="1"/>
  <c r="E50" i="1"/>
  <c r="D34" i="1"/>
  <c r="D42" i="1"/>
  <c r="D50" i="1"/>
  <c r="E52" i="1" l="1"/>
  <c r="E56" i="1" s="1"/>
  <c r="D74" i="2"/>
  <c r="E72" i="2"/>
  <c r="D72" i="2"/>
  <c r="D52" i="1"/>
  <c r="E74" i="2"/>
  <c r="E58" i="1" s="1"/>
  <c r="F34" i="1"/>
  <c r="F52" i="1" s="1"/>
  <c r="F56" i="1" s="1"/>
  <c r="F54" i="2"/>
  <c r="F74" i="2" s="1"/>
  <c r="F58" i="1" s="1"/>
  <c r="E61" i="1" l="1"/>
  <c r="E70" i="1" s="1"/>
  <c r="F72" i="2"/>
  <c r="F64" i="1"/>
  <c r="F72" i="1" s="1"/>
</calcChain>
</file>

<file path=xl/sharedStrings.xml><?xml version="1.0" encoding="utf-8"?>
<sst xmlns="http://schemas.openxmlformats.org/spreadsheetml/2006/main" count="137" uniqueCount="124">
  <si>
    <t>ENTRATE</t>
  </si>
  <si>
    <t>codice</t>
  </si>
  <si>
    <t>DESCRIZIONE ENTRATE</t>
  </si>
  <si>
    <t>PREV. DI COMPETENZA</t>
  </si>
  <si>
    <t>PREV. DI CASSA</t>
  </si>
  <si>
    <t>capitolo</t>
  </si>
  <si>
    <t>Avanzo di cassa DESTINATO</t>
  </si>
  <si>
    <t xml:space="preserve">Avanzo di cassa disponibile </t>
  </si>
  <si>
    <t>TITOLO I - ENTRATE CORRENTI</t>
  </si>
  <si>
    <t>Contributi dagli iscritti</t>
  </si>
  <si>
    <t>E 1.01.01</t>
  </si>
  <si>
    <t>E 1.01.03</t>
  </si>
  <si>
    <t>E 1.01.04</t>
  </si>
  <si>
    <t>Contributi anni precedenti</t>
  </si>
  <si>
    <t>E 1.01.10</t>
  </si>
  <si>
    <t>Contributo straordinario - riserva eventi eccezionali</t>
  </si>
  <si>
    <t>E 1.01.15</t>
  </si>
  <si>
    <t>Contributo corsi di formazione</t>
  </si>
  <si>
    <t>E 1.01.16</t>
  </si>
  <si>
    <t>Certificazioni</t>
  </si>
  <si>
    <t>E 1.01.20</t>
  </si>
  <si>
    <t>Rimborsi diversi</t>
  </si>
  <si>
    <t>TOTALE TITOLO I</t>
  </si>
  <si>
    <t>TITOLO II - ENTRATE IN C/INTERESSI</t>
  </si>
  <si>
    <t>INTERESSI ATTIVI DA BANCHE</t>
  </si>
  <si>
    <t>E 2.01.01</t>
  </si>
  <si>
    <t>Interessi su c/c ordinari</t>
  </si>
  <si>
    <t>TOTALE TITOLO II</t>
  </si>
  <si>
    <t>TITOLO III - PARTITE DI GIRO</t>
  </si>
  <si>
    <t>Partite di giro</t>
  </si>
  <si>
    <t>P 1.01.01</t>
  </si>
  <si>
    <t>Ritenute erariali</t>
  </si>
  <si>
    <t>TOTALE TITOLO III</t>
  </si>
  <si>
    <t>TOTALE ENTRATE (cap. I, II e III)</t>
  </si>
  <si>
    <t>RIEPILOGO TOTALI DI BILANCIO</t>
  </si>
  <si>
    <t>TOTALE GENERALE ENTRATE</t>
  </si>
  <si>
    <t>TOTALE GENERALE USCITE</t>
  </si>
  <si>
    <t>TOTALE A PAREGGIO</t>
  </si>
  <si>
    <t>Avanzo di cassa presunto totale</t>
  </si>
  <si>
    <t>Avanzo di amministrazione destinato</t>
  </si>
  <si>
    <t>Avanzo di amministrazione</t>
  </si>
  <si>
    <t>Avanzo di cassa presunto disponibile</t>
  </si>
  <si>
    <t xml:space="preserve"> </t>
  </si>
  <si>
    <t>USCITE</t>
  </si>
  <si>
    <t>DESCRIZIONE USCITE</t>
  </si>
  <si>
    <t>TITOLO I - USCITE CORRENTI</t>
  </si>
  <si>
    <t>Contributi Consiglio Nazionale</t>
  </si>
  <si>
    <t>U 1.01.01</t>
  </si>
  <si>
    <t>Contributo consiglio nazionale anni prec.ti</t>
  </si>
  <si>
    <t>U 1.01.02</t>
  </si>
  <si>
    <t>Spese di sede</t>
  </si>
  <si>
    <t>U 1.02.01</t>
  </si>
  <si>
    <t>Affitto</t>
  </si>
  <si>
    <t>U 1.02.02</t>
  </si>
  <si>
    <t>Spese registrazione e cauzione</t>
  </si>
  <si>
    <t>U 1.02.03</t>
  </si>
  <si>
    <t>Energia elettrica</t>
  </si>
  <si>
    <t>U 1.02.04</t>
  </si>
  <si>
    <t>Telefono</t>
  </si>
  <si>
    <t>U 1.02.05</t>
  </si>
  <si>
    <t>Cancelleria e stampati</t>
  </si>
  <si>
    <t>U 1.02.06</t>
  </si>
  <si>
    <t>Altre spese di sede</t>
  </si>
  <si>
    <t>Spese personale</t>
  </si>
  <si>
    <t>U 1.03.01</t>
  </si>
  <si>
    <t>Stipendi e contributi dipendenti</t>
  </si>
  <si>
    <t>U 1.03.02</t>
  </si>
  <si>
    <t>IRAP dipendenti</t>
  </si>
  <si>
    <t>U 1.03.03</t>
  </si>
  <si>
    <t xml:space="preserve">TFR dipendeti </t>
  </si>
  <si>
    <t>Spese per consulenze</t>
  </si>
  <si>
    <t>U 1.04.01</t>
  </si>
  <si>
    <t>Consulenza legale</t>
  </si>
  <si>
    <t>U 1.04.02</t>
  </si>
  <si>
    <t>Commercialista</t>
  </si>
  <si>
    <t>U 1.04.03</t>
  </si>
  <si>
    <t>U 1.04.04</t>
  </si>
  <si>
    <t>Revisore dei conti</t>
  </si>
  <si>
    <t>Promozione e sviluppo</t>
  </si>
  <si>
    <t>U 1.05.01</t>
  </si>
  <si>
    <t>Comunicazione Istituzionale (trasferte)</t>
  </si>
  <si>
    <t>U 1.05.02</t>
  </si>
  <si>
    <t>Convegni e Formazione</t>
  </si>
  <si>
    <t>U 1.05.03</t>
  </si>
  <si>
    <t>Relazioni esterne - Sito Web</t>
  </si>
  <si>
    <t>Altre Spese</t>
  </si>
  <si>
    <t>U 1.06.01</t>
  </si>
  <si>
    <t>Polizze assicurative</t>
  </si>
  <si>
    <t>U 1.06.02</t>
  </si>
  <si>
    <t>Spese bancarie</t>
  </si>
  <si>
    <t>U 1.06.03</t>
  </si>
  <si>
    <t>U 1.06.04</t>
  </si>
  <si>
    <t>Spese di segreteria e postali</t>
  </si>
  <si>
    <t>U 1.06.05</t>
  </si>
  <si>
    <t>Spese varie</t>
  </si>
  <si>
    <t>U 1.06.06</t>
  </si>
  <si>
    <t>Imposta di bollo</t>
  </si>
  <si>
    <t>TOTALE TITOLO 1</t>
  </si>
  <si>
    <t>TITOLO II - SPESE IN C/CAPITALE</t>
  </si>
  <si>
    <t>Acquisti di beni di uso durevole</t>
  </si>
  <si>
    <t>U 2.01.01</t>
  </si>
  <si>
    <t>P 2.01.01</t>
  </si>
  <si>
    <t>TOTALE USCITE TITOLO I-II-III</t>
  </si>
  <si>
    <t>TOTALE GENERALE</t>
  </si>
  <si>
    <t>Spese esazione quote</t>
  </si>
  <si>
    <t>E 1.01.02</t>
  </si>
  <si>
    <t>Quota timbri e tesserini</t>
  </si>
  <si>
    <t>U 1.06.07</t>
  </si>
  <si>
    <t>Iva split payment</t>
  </si>
  <si>
    <t xml:space="preserve">ORDINE TECNOLOGI ALIMENTARI </t>
  </si>
  <si>
    <t>REGIONE PIEMONTE E VALLE D'AOSTA</t>
  </si>
  <si>
    <t>Novara - Via Perazzi n.23</t>
  </si>
  <si>
    <t>cf 094038180033</t>
  </si>
  <si>
    <t>Quota annuale ridotta nuovi iscritti I anno (euro 90 x 1)</t>
  </si>
  <si>
    <t>Contributi annuali ordinari  (56 x 180)</t>
  </si>
  <si>
    <t>Altri consulenti</t>
  </si>
  <si>
    <t>BILANCIO DI PREVISIONE 2025</t>
  </si>
  <si>
    <t>RESIDUI ATTIVI 2024</t>
  </si>
  <si>
    <t>Avanzo di amministrazione iniziale al 01/01/2025</t>
  </si>
  <si>
    <t>E 1.01.05</t>
  </si>
  <si>
    <t>Quote iscrizioni anni precedenti sospesi</t>
  </si>
  <si>
    <t>RESIDUI PASSIVI 2024</t>
  </si>
  <si>
    <t>Contributo consiglio nazionale (56 x 60)</t>
  </si>
  <si>
    <t>Acquisto beni strumentali -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</si>
</sst>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64" fontId="2" fillId="0" borderId="0" xfId="0" quotePrefix="1" applyNumberFormat="1" applyFo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/>
    <xf numFmtId="164" fontId="1" fillId="0" borderId="15" xfId="0" applyNumberFormat="1" applyFont="1" applyBorder="1"/>
    <xf numFmtId="164" fontId="1" fillId="0" borderId="7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164" fontId="1" fillId="0" borderId="18" xfId="0" applyNumberFormat="1" applyFont="1" applyBorder="1"/>
    <xf numFmtId="164" fontId="1" fillId="0" borderId="19" xfId="0" applyNumberFormat="1" applyFont="1" applyBorder="1"/>
    <xf numFmtId="164" fontId="1" fillId="0" borderId="20" xfId="0" applyNumberFormat="1" applyFont="1" applyBorder="1"/>
    <xf numFmtId="0" fontId="5" fillId="0" borderId="5" xfId="0" applyFont="1" applyBorder="1"/>
    <xf numFmtId="164" fontId="0" fillId="0" borderId="15" xfId="0" applyNumberFormat="1" applyBorder="1"/>
    <xf numFmtId="0" fontId="1" fillId="2" borderId="5" xfId="0" applyFont="1" applyFill="1" applyBorder="1"/>
    <xf numFmtId="164" fontId="1" fillId="0" borderId="2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164" fontId="5" fillId="0" borderId="22" xfId="0" applyNumberFormat="1" applyFont="1" applyBorder="1"/>
    <xf numFmtId="164" fontId="5" fillId="0" borderId="23" xfId="0" applyNumberFormat="1" applyFont="1" applyBorder="1"/>
    <xf numFmtId="164" fontId="5" fillId="0" borderId="24" xfId="0" applyNumberFormat="1" applyFont="1" applyBorder="1"/>
    <xf numFmtId="0" fontId="5" fillId="0" borderId="0" xfId="0" applyFont="1"/>
    <xf numFmtId="0" fontId="5" fillId="0" borderId="9" xfId="0" applyFont="1" applyBorder="1"/>
    <xf numFmtId="164" fontId="5" fillId="0" borderId="2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3" fontId="5" fillId="0" borderId="0" xfId="0" applyNumberFormat="1" applyFont="1"/>
    <xf numFmtId="164" fontId="1" fillId="0" borderId="25" xfId="0" applyNumberFormat="1" applyFont="1" applyBorder="1"/>
    <xf numFmtId="164" fontId="5" fillId="0" borderId="11" xfId="0" applyNumberFormat="1" applyFont="1" applyBorder="1"/>
    <xf numFmtId="164" fontId="5" fillId="0" borderId="25" xfId="0" applyNumberFormat="1" applyFont="1" applyBorder="1"/>
    <xf numFmtId="164" fontId="5" fillId="0" borderId="7" xfId="0" applyNumberFormat="1" applyFont="1" applyBorder="1"/>
    <xf numFmtId="164" fontId="5" fillId="0" borderId="16" xfId="0" applyNumberFormat="1" applyFont="1" applyBorder="1"/>
    <xf numFmtId="0" fontId="6" fillId="0" borderId="5" xfId="0" applyFont="1" applyBorder="1"/>
    <xf numFmtId="0" fontId="1" fillId="0" borderId="9" xfId="0" applyFont="1" applyBorder="1"/>
    <xf numFmtId="164" fontId="1" fillId="0" borderId="11" xfId="0" applyNumberFormat="1" applyFont="1" applyBorder="1"/>
    <xf numFmtId="0" fontId="3" fillId="0" borderId="0" xfId="0" applyFont="1"/>
    <xf numFmtId="164" fontId="1" fillId="0" borderId="26" xfId="0" applyNumberFormat="1" applyFont="1" applyBorder="1"/>
    <xf numFmtId="164" fontId="1" fillId="0" borderId="14" xfId="0" applyNumberFormat="1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/>
    </xf>
    <xf numFmtId="0" fontId="5" fillId="3" borderId="5" xfId="0" applyFont="1" applyFill="1" applyBorder="1"/>
    <xf numFmtId="164" fontId="1" fillId="3" borderId="15" xfId="0" applyNumberFormat="1" applyFont="1" applyFill="1" applyBorder="1"/>
    <xf numFmtId="164" fontId="1" fillId="3" borderId="7" xfId="0" applyNumberFormat="1" applyFont="1" applyFill="1" applyBorder="1"/>
    <xf numFmtId="164" fontId="1" fillId="3" borderId="16" xfId="0" applyNumberFormat="1" applyFont="1" applyFill="1" applyBorder="1"/>
    <xf numFmtId="3" fontId="5" fillId="0" borderId="7" xfId="0" applyNumberFormat="1" applyFont="1" applyBorder="1"/>
    <xf numFmtId="0" fontId="6" fillId="0" borderId="9" xfId="0" applyFont="1" applyBorder="1"/>
    <xf numFmtId="164" fontId="7" fillId="0" borderId="7" xfId="0" applyNumberFormat="1" applyFont="1" applyBorder="1"/>
    <xf numFmtId="164" fontId="7" fillId="0" borderId="12" xfId="0" applyNumberFormat="1" applyFont="1" applyBorder="1"/>
    <xf numFmtId="164" fontId="7" fillId="3" borderId="7" xfId="0" applyNumberFormat="1" applyFont="1" applyFill="1" applyBorder="1"/>
    <xf numFmtId="3" fontId="8" fillId="0" borderId="12" xfId="0" applyNumberFormat="1" applyFont="1" applyBorder="1"/>
    <xf numFmtId="164" fontId="7" fillId="0" borderId="0" xfId="0" applyNumberFormat="1" applyFont="1"/>
    <xf numFmtId="164" fontId="5" fillId="0" borderId="0" xfId="0" applyNumberFormat="1" applyFont="1"/>
    <xf numFmtId="164" fontId="1" fillId="4" borderId="7" xfId="0" applyNumberFormat="1" applyFont="1" applyFill="1" applyBorder="1"/>
    <xf numFmtId="164" fontId="1" fillId="4" borderId="15" xfId="0" quotePrefix="1" applyNumberFormat="1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4"/>
  <sheetViews>
    <sheetView showGridLines="0" zoomScale="75" zoomScaleNormal="75" workbookViewId="0">
      <pane xSplit="3" ySplit="11" topLeftCell="D12" activePane="bottomRight" state="frozen"/>
      <selection pane="topRight" activeCell="C17" sqref="C17"/>
      <selection pane="bottomLeft" activeCell="C17" sqref="C17"/>
      <selection pane="bottomRight" activeCell="K14" sqref="K14"/>
    </sheetView>
  </sheetViews>
  <sheetFormatPr defaultColWidth="9.109375" defaultRowHeight="13.2" x14ac:dyDescent="0.25"/>
  <cols>
    <col min="1" max="1" width="9.109375" style="1"/>
    <col min="2" max="2" width="10.33203125" style="1" customWidth="1"/>
    <col min="3" max="3" width="48.88671875" style="1" customWidth="1"/>
    <col min="4" max="6" width="24" style="2" customWidth="1"/>
    <col min="7" max="16384" width="9.109375" style="1"/>
  </cols>
  <sheetData>
    <row r="1" spans="2:6" x14ac:dyDescent="0.25">
      <c r="C1" s="46" t="s">
        <v>109</v>
      </c>
    </row>
    <row r="2" spans="2:6" x14ac:dyDescent="0.25">
      <c r="C2" s="46" t="s">
        <v>110</v>
      </c>
    </row>
    <row r="3" spans="2:6" ht="17.399999999999999" x14ac:dyDescent="0.3">
      <c r="C3" s="46" t="s">
        <v>111</v>
      </c>
      <c r="E3" s="3" t="s">
        <v>116</v>
      </c>
    </row>
    <row r="4" spans="2:6" ht="17.399999999999999" x14ac:dyDescent="0.3">
      <c r="C4" s="46" t="s">
        <v>112</v>
      </c>
      <c r="E4" s="4"/>
    </row>
    <row r="5" spans="2:6" ht="17.399999999999999" x14ac:dyDescent="0.3">
      <c r="E5" s="3" t="s">
        <v>0</v>
      </c>
    </row>
    <row r="6" spans="2:6" ht="17.399999999999999" x14ac:dyDescent="0.3">
      <c r="E6" s="4"/>
    </row>
    <row r="7" spans="2:6" ht="17.399999999999999" x14ac:dyDescent="0.3">
      <c r="E7" s="5"/>
    </row>
    <row r="8" spans="2:6" ht="13.8" thickBot="1" x14ac:dyDescent="0.3"/>
    <row r="9" spans="2:6" s="11" customFormat="1" x14ac:dyDescent="0.25">
      <c r="B9" s="6"/>
      <c r="C9" s="7"/>
      <c r="D9" s="8"/>
      <c r="E9" s="9"/>
      <c r="F9" s="10"/>
    </row>
    <row r="10" spans="2:6" s="11" customFormat="1" x14ac:dyDescent="0.25">
      <c r="B10" s="12" t="s">
        <v>1</v>
      </c>
      <c r="C10" s="13" t="s">
        <v>2</v>
      </c>
      <c r="D10" s="14" t="s">
        <v>117</v>
      </c>
      <c r="E10" s="15" t="s">
        <v>3</v>
      </c>
      <c r="F10" s="16" t="s">
        <v>4</v>
      </c>
    </row>
    <row r="11" spans="2:6" s="22" customFormat="1" ht="13.8" thickBot="1" x14ac:dyDescent="0.3">
      <c r="B11" s="17" t="s">
        <v>5</v>
      </c>
      <c r="C11" s="18"/>
      <c r="D11" s="19"/>
      <c r="E11" s="20"/>
      <c r="F11" s="21"/>
    </row>
    <row r="12" spans="2:6" s="28" customFormat="1" ht="10.199999999999999" x14ac:dyDescent="0.2">
      <c r="B12" s="23"/>
      <c r="C12" s="24"/>
      <c r="D12" s="25"/>
      <c r="E12" s="26"/>
      <c r="F12" s="27"/>
    </row>
    <row r="13" spans="2:6" x14ac:dyDescent="0.25">
      <c r="B13" s="29"/>
      <c r="C13" s="29" t="s">
        <v>118</v>
      </c>
      <c r="D13" s="30"/>
      <c r="E13" s="81">
        <v>8716.73</v>
      </c>
      <c r="F13" s="32"/>
    </row>
    <row r="14" spans="2:6" x14ac:dyDescent="0.25">
      <c r="B14" s="29"/>
      <c r="C14" s="29"/>
      <c r="D14" s="30"/>
      <c r="E14" s="31"/>
      <c r="F14" s="32"/>
    </row>
    <row r="15" spans="2:6" x14ac:dyDescent="0.25">
      <c r="B15" s="29"/>
      <c r="C15" s="29" t="s">
        <v>6</v>
      </c>
      <c r="D15" s="30"/>
      <c r="E15" s="31"/>
      <c r="F15" s="32"/>
    </row>
    <row r="16" spans="2:6" x14ac:dyDescent="0.25">
      <c r="B16" s="29"/>
      <c r="C16" s="29"/>
      <c r="D16" s="30"/>
      <c r="E16" s="31"/>
      <c r="F16" s="32"/>
    </row>
    <row r="17" spans="2:7" x14ac:dyDescent="0.25">
      <c r="B17" s="29"/>
      <c r="C17" s="29" t="s">
        <v>7</v>
      </c>
      <c r="D17" s="30"/>
      <c r="E17" s="31"/>
      <c r="F17" s="32">
        <v>2448.5300000000002</v>
      </c>
      <c r="G17"/>
    </row>
    <row r="18" spans="2:7" x14ac:dyDescent="0.25">
      <c r="B18" s="33"/>
      <c r="C18" s="33"/>
      <c r="D18" s="34"/>
      <c r="E18" s="35"/>
      <c r="F18" s="36"/>
    </row>
    <row r="19" spans="2:7" x14ac:dyDescent="0.25">
      <c r="B19" s="29"/>
      <c r="C19" s="29"/>
      <c r="D19" s="30"/>
      <c r="E19" s="31"/>
      <c r="F19" s="32"/>
    </row>
    <row r="20" spans="2:7" x14ac:dyDescent="0.25">
      <c r="B20" s="29"/>
      <c r="C20" s="37" t="s">
        <v>8</v>
      </c>
      <c r="D20" s="30"/>
      <c r="E20" s="31"/>
      <c r="F20" s="32"/>
    </row>
    <row r="21" spans="2:7" x14ac:dyDescent="0.25">
      <c r="B21" s="29"/>
      <c r="C21" s="29"/>
      <c r="D21" s="30"/>
      <c r="E21" s="31"/>
      <c r="F21" s="32"/>
    </row>
    <row r="22" spans="2:7" x14ac:dyDescent="0.25">
      <c r="B22" s="29"/>
      <c r="C22" s="37" t="s">
        <v>9</v>
      </c>
      <c r="D22" s="30"/>
      <c r="E22" s="31"/>
      <c r="F22" s="32"/>
    </row>
    <row r="23" spans="2:7" x14ac:dyDescent="0.25">
      <c r="B23" s="29" t="s">
        <v>10</v>
      </c>
      <c r="C23" s="29" t="s">
        <v>114</v>
      </c>
      <c r="D23" s="38">
        <v>1260</v>
      </c>
      <c r="E23" s="31">
        <f>56*180</f>
        <v>10080</v>
      </c>
      <c r="F23" s="32">
        <f>SUM(D23:E23)</f>
        <v>11340</v>
      </c>
    </row>
    <row r="24" spans="2:7" x14ac:dyDescent="0.25">
      <c r="B24" s="29" t="s">
        <v>105</v>
      </c>
      <c r="C24" s="29" t="s">
        <v>113</v>
      </c>
      <c r="D24" s="38">
        <v>0</v>
      </c>
      <c r="E24" s="31">
        <v>0</v>
      </c>
      <c r="F24" s="32">
        <f>SUM(D24:E24)</f>
        <v>0</v>
      </c>
    </row>
    <row r="25" spans="2:7" x14ac:dyDescent="0.25">
      <c r="B25" s="29" t="s">
        <v>11</v>
      </c>
      <c r="C25" s="39" t="s">
        <v>106</v>
      </c>
      <c r="D25" s="30">
        <v>0</v>
      </c>
      <c r="E25" s="31">
        <v>0</v>
      </c>
      <c r="F25" s="32">
        <f>SUM(D25:E25)</f>
        <v>0</v>
      </c>
    </row>
    <row r="26" spans="2:7" x14ac:dyDescent="0.25">
      <c r="B26" s="29" t="s">
        <v>12</v>
      </c>
      <c r="C26" s="29" t="s">
        <v>13</v>
      </c>
      <c r="D26" s="30">
        <v>950</v>
      </c>
      <c r="E26" s="31">
        <v>0</v>
      </c>
      <c r="F26" s="32">
        <f>D26</f>
        <v>950</v>
      </c>
    </row>
    <row r="27" spans="2:7" x14ac:dyDescent="0.25">
      <c r="B27" s="29" t="s">
        <v>119</v>
      </c>
      <c r="C27" s="29" t="s">
        <v>120</v>
      </c>
      <c r="D27" s="30">
        <v>1660</v>
      </c>
      <c r="E27" s="31">
        <v>0</v>
      </c>
      <c r="F27" s="32">
        <f>D27</f>
        <v>1660</v>
      </c>
    </row>
    <row r="28" spans="2:7" x14ac:dyDescent="0.25">
      <c r="B28" s="29" t="s">
        <v>14</v>
      </c>
      <c r="C28" s="29" t="s">
        <v>15</v>
      </c>
      <c r="D28" s="30">
        <v>0</v>
      </c>
      <c r="E28" s="31">
        <v>0</v>
      </c>
      <c r="F28" s="32">
        <f>+D28+E28</f>
        <v>0</v>
      </c>
    </row>
    <row r="29" spans="2:7" x14ac:dyDescent="0.25">
      <c r="B29" s="29" t="s">
        <v>16</v>
      </c>
      <c r="C29" s="29" t="s">
        <v>17</v>
      </c>
      <c r="D29" s="30">
        <v>0</v>
      </c>
      <c r="E29" s="31">
        <v>0</v>
      </c>
      <c r="F29" s="32">
        <f>+D29+E29</f>
        <v>0</v>
      </c>
    </row>
    <row r="30" spans="2:7" x14ac:dyDescent="0.25">
      <c r="B30" s="29" t="s">
        <v>18</v>
      </c>
      <c r="C30" s="39" t="s">
        <v>19</v>
      </c>
      <c r="D30" s="30">
        <v>0</v>
      </c>
      <c r="E30" s="31">
        <v>0</v>
      </c>
      <c r="F30" s="32">
        <f>E30+D30</f>
        <v>0</v>
      </c>
    </row>
    <row r="31" spans="2:7" x14ac:dyDescent="0.25">
      <c r="B31" s="29" t="s">
        <v>20</v>
      </c>
      <c r="C31" s="29" t="s">
        <v>21</v>
      </c>
      <c r="D31" s="30">
        <v>0</v>
      </c>
      <c r="E31" s="31">
        <v>0</v>
      </c>
      <c r="F31" s="32">
        <f>+D31+E31</f>
        <v>0</v>
      </c>
    </row>
    <row r="32" spans="2:7" ht="13.8" thickBot="1" x14ac:dyDescent="0.3">
      <c r="B32" s="29"/>
      <c r="C32" s="29"/>
      <c r="D32" s="40"/>
      <c r="E32" s="76"/>
      <c r="F32" s="42"/>
    </row>
    <row r="33" spans="2:8" x14ac:dyDescent="0.25">
      <c r="B33" s="29"/>
      <c r="C33" s="29"/>
      <c r="D33" s="30"/>
      <c r="E33" s="75"/>
      <c r="F33" s="32"/>
    </row>
    <row r="34" spans="2:8" s="46" customFormat="1" ht="13.8" thickBot="1" x14ac:dyDescent="0.3">
      <c r="B34" s="37"/>
      <c r="C34" s="37" t="s">
        <v>22</v>
      </c>
      <c r="D34" s="43">
        <f>SUM(D19:D32)</f>
        <v>3870</v>
      </c>
      <c r="E34" s="44">
        <f>SUM(E19:E32)</f>
        <v>10080</v>
      </c>
      <c r="F34" s="45">
        <f>SUM(F19:F32)</f>
        <v>13950</v>
      </c>
      <c r="H34" s="80"/>
    </row>
    <row r="35" spans="2:8" ht="13.8" thickTop="1" x14ac:dyDescent="0.25">
      <c r="B35" s="29"/>
      <c r="C35" s="29"/>
      <c r="D35" s="30"/>
      <c r="E35" s="31"/>
      <c r="F35" s="32"/>
    </row>
    <row r="36" spans="2:8" x14ac:dyDescent="0.25">
      <c r="B36" s="29"/>
      <c r="C36" s="37" t="s">
        <v>23</v>
      </c>
      <c r="D36" s="30"/>
      <c r="E36" s="31"/>
      <c r="F36" s="32"/>
    </row>
    <row r="37" spans="2:8" x14ac:dyDescent="0.25">
      <c r="B37" s="29"/>
      <c r="C37" s="29"/>
      <c r="D37" s="30"/>
      <c r="E37" s="31"/>
      <c r="F37" s="32"/>
    </row>
    <row r="38" spans="2:8" x14ac:dyDescent="0.25">
      <c r="B38" s="29"/>
      <c r="C38" s="37" t="s">
        <v>24</v>
      </c>
      <c r="D38" s="30"/>
      <c r="E38" s="31"/>
      <c r="F38" s="32"/>
    </row>
    <row r="39" spans="2:8" x14ac:dyDescent="0.25">
      <c r="B39" s="29" t="s">
        <v>25</v>
      </c>
      <c r="C39" s="29" t="s">
        <v>26</v>
      </c>
      <c r="D39" s="30">
        <v>0</v>
      </c>
      <c r="E39" s="31">
        <v>0</v>
      </c>
      <c r="F39" s="32">
        <f>E39</f>
        <v>0</v>
      </c>
    </row>
    <row r="40" spans="2:8" ht="13.8" thickBot="1" x14ac:dyDescent="0.3">
      <c r="B40" s="29"/>
      <c r="C40" s="29"/>
      <c r="D40" s="40"/>
      <c r="E40" s="41"/>
      <c r="F40" s="42"/>
    </row>
    <row r="41" spans="2:8" x14ac:dyDescent="0.25">
      <c r="B41" s="29"/>
      <c r="C41" s="29"/>
      <c r="D41" s="30"/>
      <c r="E41" s="31"/>
      <c r="F41" s="32"/>
    </row>
    <row r="42" spans="2:8" s="46" customFormat="1" ht="13.8" thickBot="1" x14ac:dyDescent="0.3">
      <c r="B42" s="37"/>
      <c r="C42" s="37" t="s">
        <v>27</v>
      </c>
      <c r="D42" s="43">
        <f>SUM(D35:D40)</f>
        <v>0</v>
      </c>
      <c r="E42" s="44">
        <f>SUM(E35:E40)</f>
        <v>0</v>
      </c>
      <c r="F42" s="45">
        <f>SUM(F35:F40)</f>
        <v>0</v>
      </c>
    </row>
    <row r="43" spans="2:8" ht="13.8" thickTop="1" x14ac:dyDescent="0.25">
      <c r="B43" s="29"/>
      <c r="C43" s="29"/>
      <c r="D43" s="30"/>
      <c r="E43" s="31"/>
      <c r="F43" s="32"/>
    </row>
    <row r="44" spans="2:8" x14ac:dyDescent="0.25">
      <c r="B44" s="29"/>
      <c r="C44" s="37" t="s">
        <v>28</v>
      </c>
      <c r="D44" s="30"/>
      <c r="E44" s="31"/>
      <c r="F44" s="32"/>
    </row>
    <row r="45" spans="2:8" x14ac:dyDescent="0.25">
      <c r="B45" s="29"/>
      <c r="C45" s="29"/>
      <c r="D45" s="30"/>
      <c r="E45" s="31"/>
      <c r="F45" s="32"/>
    </row>
    <row r="46" spans="2:8" x14ac:dyDescent="0.25">
      <c r="B46" s="29"/>
      <c r="C46" s="37" t="s">
        <v>29</v>
      </c>
      <c r="D46" s="30"/>
      <c r="E46" s="31"/>
      <c r="F46" s="32"/>
    </row>
    <row r="47" spans="2:8" x14ac:dyDescent="0.25">
      <c r="B47" s="29" t="s">
        <v>30</v>
      </c>
      <c r="C47" s="29" t="s">
        <v>31</v>
      </c>
      <c r="D47" s="30">
        <v>0</v>
      </c>
      <c r="E47" s="31"/>
      <c r="F47" s="32">
        <f>+D47</f>
        <v>0</v>
      </c>
    </row>
    <row r="48" spans="2:8" ht="13.8" thickBot="1" x14ac:dyDescent="0.3">
      <c r="B48" s="29"/>
      <c r="C48" s="29"/>
      <c r="D48" s="40"/>
      <c r="E48" s="41"/>
      <c r="F48" s="42"/>
    </row>
    <row r="49" spans="2:9" x14ac:dyDescent="0.25">
      <c r="B49" s="29"/>
      <c r="C49" s="29"/>
      <c r="D49" s="30"/>
      <c r="E49" s="31"/>
      <c r="F49" s="32"/>
    </row>
    <row r="50" spans="2:9" s="46" customFormat="1" ht="13.8" thickBot="1" x14ac:dyDescent="0.3">
      <c r="B50" s="37"/>
      <c r="C50" s="37" t="s">
        <v>32</v>
      </c>
      <c r="D50" s="43">
        <f>SUM(D43:D48)</f>
        <v>0</v>
      </c>
      <c r="E50" s="44">
        <f>SUM(E43:E48)</f>
        <v>0</v>
      </c>
      <c r="F50" s="45">
        <f>SUM(F43:F48)</f>
        <v>0</v>
      </c>
    </row>
    <row r="51" spans="2:9" ht="13.8" thickTop="1" x14ac:dyDescent="0.25">
      <c r="B51" s="29"/>
      <c r="C51" s="29"/>
      <c r="D51" s="30"/>
      <c r="E51" s="31"/>
      <c r="F51" s="32"/>
    </row>
    <row r="52" spans="2:9" s="46" customFormat="1" ht="13.8" thickBot="1" x14ac:dyDescent="0.3">
      <c r="B52" s="37"/>
      <c r="C52" s="47" t="s">
        <v>33</v>
      </c>
      <c r="D52" s="48">
        <f>SUM(D34,D42,D50)</f>
        <v>3870</v>
      </c>
      <c r="E52" s="49">
        <f>SUM(E34,E42,E50)</f>
        <v>10080</v>
      </c>
      <c r="F52" s="50">
        <f>SUM(F34,F42,F50)</f>
        <v>13950</v>
      </c>
      <c r="I52" s="51"/>
    </row>
    <row r="53" spans="2:9" x14ac:dyDescent="0.25">
      <c r="B53" s="29"/>
      <c r="C53" s="29"/>
      <c r="D53" s="52"/>
      <c r="E53" s="31"/>
      <c r="F53" s="32"/>
    </row>
    <row r="54" spans="2:9" x14ac:dyDescent="0.25">
      <c r="B54" s="29"/>
      <c r="C54" s="37" t="s">
        <v>34</v>
      </c>
      <c r="D54" s="52"/>
      <c r="E54" s="31"/>
      <c r="F54" s="32"/>
    </row>
    <row r="55" spans="2:9" x14ac:dyDescent="0.25">
      <c r="B55" s="29"/>
      <c r="C55" s="29"/>
      <c r="D55" s="52"/>
      <c r="E55" s="31"/>
      <c r="F55" s="32"/>
    </row>
    <row r="56" spans="2:9" x14ac:dyDescent="0.25">
      <c r="B56" s="29"/>
      <c r="C56" s="29" t="s">
        <v>35</v>
      </c>
      <c r="D56" s="52">
        <v>0</v>
      </c>
      <c r="E56" s="31">
        <f>+E52+E13</f>
        <v>18796.73</v>
      </c>
      <c r="F56" s="32">
        <f>+F52+F17</f>
        <v>16398.53</v>
      </c>
    </row>
    <row r="57" spans="2:9" x14ac:dyDescent="0.25">
      <c r="B57" s="29"/>
      <c r="C57" s="29"/>
      <c r="D57" s="52"/>
      <c r="E57" s="31"/>
      <c r="F57" s="32"/>
    </row>
    <row r="58" spans="2:9" x14ac:dyDescent="0.25">
      <c r="B58" s="29"/>
      <c r="C58" s="29" t="s">
        <v>36</v>
      </c>
      <c r="D58" s="52">
        <v>0</v>
      </c>
      <c r="E58" s="31">
        <f>Uscite!E74</f>
        <v>11271.48</v>
      </c>
      <c r="F58" s="32">
        <f>Uscite!F74</f>
        <v>12828.34</v>
      </c>
    </row>
    <row r="59" spans="2:9" s="46" customFormat="1" ht="13.8" thickBot="1" x14ac:dyDescent="0.3">
      <c r="B59" s="37"/>
      <c r="C59" s="47"/>
      <c r="D59" s="53"/>
      <c r="E59" s="49"/>
      <c r="F59" s="50"/>
    </row>
    <row r="60" spans="2:9" s="46" customFormat="1" x14ac:dyDescent="0.25">
      <c r="B60" s="37"/>
      <c r="C60" s="37"/>
      <c r="D60" s="54"/>
      <c r="E60" s="55"/>
      <c r="F60" s="56"/>
    </row>
    <row r="61" spans="2:9" s="46" customFormat="1" x14ac:dyDescent="0.25">
      <c r="B61" s="37"/>
      <c r="C61" s="37" t="s">
        <v>37</v>
      </c>
      <c r="D61" s="54"/>
      <c r="E61" s="55">
        <f>+E56-E58</f>
        <v>7525.25</v>
      </c>
      <c r="F61" s="56"/>
    </row>
    <row r="62" spans="2:9" s="46" customFormat="1" ht="13.8" thickBot="1" x14ac:dyDescent="0.3">
      <c r="B62" s="37"/>
      <c r="C62" s="47"/>
      <c r="D62" s="53"/>
      <c r="E62" s="49"/>
      <c r="F62" s="50"/>
    </row>
    <row r="63" spans="2:9" s="46" customFormat="1" x14ac:dyDescent="0.25">
      <c r="B63" s="37"/>
      <c r="C63" s="37"/>
      <c r="D63" s="54"/>
      <c r="E63" s="55"/>
      <c r="F63" s="56"/>
    </row>
    <row r="64" spans="2:9" s="46" customFormat="1" x14ac:dyDescent="0.25">
      <c r="B64" s="37"/>
      <c r="C64" s="37" t="s">
        <v>38</v>
      </c>
      <c r="D64" s="54"/>
      <c r="E64" s="55"/>
      <c r="F64" s="56">
        <f>+F56-F58</f>
        <v>3570.1899999999987</v>
      </c>
    </row>
    <row r="65" spans="2:6" s="46" customFormat="1" x14ac:dyDescent="0.25">
      <c r="B65" s="37"/>
      <c r="C65" s="37"/>
      <c r="D65" s="54"/>
      <c r="E65" s="55"/>
      <c r="F65" s="56"/>
    </row>
    <row r="66" spans="2:6" s="46" customFormat="1" x14ac:dyDescent="0.25">
      <c r="B66" s="37"/>
      <c r="C66" s="37" t="s">
        <v>39</v>
      </c>
      <c r="D66" s="54"/>
      <c r="E66" s="55">
        <v>0</v>
      </c>
      <c r="F66" s="56">
        <f>+D66+E66</f>
        <v>0</v>
      </c>
    </row>
    <row r="67" spans="2:6" s="46" customFormat="1" x14ac:dyDescent="0.25">
      <c r="B67" s="37"/>
      <c r="C67" s="57"/>
      <c r="D67" s="54"/>
      <c r="E67" s="55"/>
      <c r="F67" s="56"/>
    </row>
    <row r="68" spans="2:6" s="46" customFormat="1" x14ac:dyDescent="0.25">
      <c r="B68" s="37"/>
      <c r="C68" s="57"/>
      <c r="D68" s="54"/>
      <c r="E68" s="55"/>
      <c r="F68" s="56"/>
    </row>
    <row r="69" spans="2:6" s="46" customFormat="1" x14ac:dyDescent="0.25">
      <c r="B69" s="37"/>
      <c r="C69" s="57"/>
      <c r="D69" s="54"/>
      <c r="E69" s="55"/>
      <c r="F69" s="56"/>
    </row>
    <row r="70" spans="2:6" s="46" customFormat="1" x14ac:dyDescent="0.25">
      <c r="B70" s="37"/>
      <c r="C70" s="37" t="s">
        <v>40</v>
      </c>
      <c r="D70" s="54"/>
      <c r="E70" s="55">
        <f>+E61-E66</f>
        <v>7525.25</v>
      </c>
      <c r="F70" s="56"/>
    </row>
    <row r="71" spans="2:6" s="46" customFormat="1" x14ac:dyDescent="0.25">
      <c r="B71" s="37"/>
      <c r="C71" s="57"/>
      <c r="D71" s="54"/>
      <c r="E71" s="55"/>
      <c r="F71" s="56"/>
    </row>
    <row r="72" spans="2:6" s="46" customFormat="1" x14ac:dyDescent="0.25">
      <c r="B72" s="37"/>
      <c r="C72" s="37" t="s">
        <v>41</v>
      </c>
      <c r="D72" s="54"/>
      <c r="E72" s="55"/>
      <c r="F72" s="56">
        <f>+F64-F66</f>
        <v>3570.1899999999987</v>
      </c>
    </row>
    <row r="73" spans="2:6" s="46" customFormat="1" x14ac:dyDescent="0.25">
      <c r="B73" s="37"/>
      <c r="C73" s="37"/>
      <c r="D73" s="54"/>
      <c r="E73" s="55"/>
      <c r="F73" s="56"/>
    </row>
    <row r="74" spans="2:6" ht="13.8" thickBot="1" x14ac:dyDescent="0.3">
      <c r="B74" s="58"/>
      <c r="C74" s="58" t="s">
        <v>42</v>
      </c>
      <c r="D74" s="59"/>
      <c r="E74" s="41"/>
      <c r="F74" s="42"/>
    </row>
  </sheetData>
  <printOptions horizontalCentered="1"/>
  <pageMargins left="0" right="0.19685039370078741" top="0.59" bottom="0.98425196850393704" header="0.34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76"/>
  <sheetViews>
    <sheetView showGridLines="0" tabSelected="1" zoomScale="75" zoomScaleNormal="75" workbookViewId="0">
      <selection activeCell="D37" sqref="D37"/>
    </sheetView>
  </sheetViews>
  <sheetFormatPr defaultColWidth="9.109375" defaultRowHeight="13.2" x14ac:dyDescent="0.25"/>
  <cols>
    <col min="1" max="1" width="9.109375" style="1"/>
    <col min="2" max="2" width="9.44140625" style="1" customWidth="1"/>
    <col min="3" max="3" width="40.6640625" style="1" customWidth="1"/>
    <col min="4" max="4" width="21.109375" style="2" customWidth="1"/>
    <col min="5" max="5" width="24.109375" style="2" customWidth="1"/>
    <col min="6" max="6" width="21.6640625" style="2" customWidth="1"/>
    <col min="7" max="7" width="2.33203125" style="1" customWidth="1"/>
    <col min="8" max="16384" width="9.109375" style="1"/>
  </cols>
  <sheetData>
    <row r="1" spans="2:6" x14ac:dyDescent="0.25">
      <c r="C1" s="1" t="s">
        <v>109</v>
      </c>
    </row>
    <row r="2" spans="2:6" x14ac:dyDescent="0.25">
      <c r="C2" s="1" t="s">
        <v>110</v>
      </c>
    </row>
    <row r="3" spans="2:6" ht="17.399999999999999" x14ac:dyDescent="0.3">
      <c r="C3" s="1" t="s">
        <v>111</v>
      </c>
      <c r="E3" s="3" t="str">
        <f>+Entrate!E3</f>
        <v>BILANCIO DI PREVISIONE 2025</v>
      </c>
    </row>
    <row r="4" spans="2:6" ht="17.399999999999999" x14ac:dyDescent="0.3">
      <c r="C4" s="1" t="s">
        <v>112</v>
      </c>
      <c r="E4" s="60"/>
    </row>
    <row r="5" spans="2:6" ht="17.399999999999999" x14ac:dyDescent="0.3">
      <c r="E5" s="3" t="s">
        <v>43</v>
      </c>
    </row>
    <row r="6" spans="2:6" ht="17.399999999999999" x14ac:dyDescent="0.3">
      <c r="E6" s="5"/>
    </row>
    <row r="7" spans="2:6" ht="17.399999999999999" x14ac:dyDescent="0.3">
      <c r="E7" s="5"/>
    </row>
    <row r="8" spans="2:6" ht="13.8" thickBot="1" x14ac:dyDescent="0.3"/>
    <row r="9" spans="2:6" s="11" customFormat="1" x14ac:dyDescent="0.25">
      <c r="B9" s="6"/>
      <c r="C9" s="7"/>
      <c r="D9" s="8"/>
      <c r="E9" s="61"/>
      <c r="F9" s="62"/>
    </row>
    <row r="10" spans="2:6" s="11" customFormat="1" x14ac:dyDescent="0.25">
      <c r="B10" s="12" t="s">
        <v>1</v>
      </c>
      <c r="C10" s="13" t="s">
        <v>44</v>
      </c>
      <c r="D10" s="63" t="s">
        <v>121</v>
      </c>
      <c r="E10" s="64" t="s">
        <v>3</v>
      </c>
      <c r="F10" s="65" t="s">
        <v>4</v>
      </c>
    </row>
    <row r="11" spans="2:6" s="22" customFormat="1" ht="13.8" thickBot="1" x14ac:dyDescent="0.3">
      <c r="B11" s="17" t="s">
        <v>5</v>
      </c>
      <c r="C11" s="18"/>
      <c r="D11" s="18"/>
      <c r="E11" s="66"/>
      <c r="F11" s="67"/>
    </row>
    <row r="12" spans="2:6" s="28" customFormat="1" ht="10.199999999999999" x14ac:dyDescent="0.2">
      <c r="B12" s="23"/>
      <c r="C12" s="24"/>
      <c r="D12" s="68"/>
      <c r="E12" s="26"/>
      <c r="F12" s="27"/>
    </row>
    <row r="13" spans="2:6" x14ac:dyDescent="0.25">
      <c r="B13" s="29"/>
      <c r="C13" s="37" t="s">
        <v>45</v>
      </c>
      <c r="D13" s="30"/>
      <c r="E13" s="31"/>
      <c r="F13" s="32"/>
    </row>
    <row r="14" spans="2:6" x14ac:dyDescent="0.25">
      <c r="B14" s="29"/>
      <c r="C14" s="29"/>
      <c r="D14" s="30"/>
      <c r="E14" s="31"/>
      <c r="F14" s="32"/>
    </row>
    <row r="15" spans="2:6" x14ac:dyDescent="0.25">
      <c r="B15" s="29"/>
      <c r="C15" s="37" t="s">
        <v>46</v>
      </c>
      <c r="D15" s="30"/>
      <c r="E15" s="31"/>
      <c r="F15" s="32"/>
    </row>
    <row r="16" spans="2:6" x14ac:dyDescent="0.25">
      <c r="B16" s="29" t="s">
        <v>47</v>
      </c>
      <c r="C16" s="29" t="s">
        <v>48</v>
      </c>
      <c r="D16" s="30">
        <v>0</v>
      </c>
      <c r="E16" s="31"/>
      <c r="F16" s="32">
        <f>+D16+E16</f>
        <v>0</v>
      </c>
    </row>
    <row r="17" spans="2:6" x14ac:dyDescent="0.25">
      <c r="B17" s="29" t="s">
        <v>49</v>
      </c>
      <c r="C17" s="29" t="s">
        <v>122</v>
      </c>
      <c r="D17" s="30">
        <v>1240</v>
      </c>
      <c r="E17" s="31">
        <f>56*60</f>
        <v>3360</v>
      </c>
      <c r="F17" s="32">
        <f>+D17+E17</f>
        <v>4600</v>
      </c>
    </row>
    <row r="18" spans="2:6" x14ac:dyDescent="0.25">
      <c r="B18" s="29"/>
      <c r="C18" s="57"/>
      <c r="D18" s="30"/>
      <c r="E18" s="75"/>
      <c r="F18" s="32"/>
    </row>
    <row r="19" spans="2:6" x14ac:dyDescent="0.25">
      <c r="B19" s="29"/>
      <c r="C19" s="29"/>
      <c r="D19" s="30"/>
      <c r="E19" s="75"/>
      <c r="F19" s="32"/>
    </row>
    <row r="20" spans="2:6" x14ac:dyDescent="0.25">
      <c r="B20" s="29"/>
      <c r="C20" s="69" t="s">
        <v>50</v>
      </c>
      <c r="D20" s="70"/>
      <c r="E20" s="77"/>
      <c r="F20" s="72"/>
    </row>
    <row r="21" spans="2:6" x14ac:dyDescent="0.25">
      <c r="B21" s="29" t="s">
        <v>51</v>
      </c>
      <c r="C21" s="29" t="s">
        <v>52</v>
      </c>
      <c r="D21" s="30">
        <v>0</v>
      </c>
      <c r="E21" s="31">
        <v>0</v>
      </c>
      <c r="F21" s="32">
        <f t="shared" ref="F21:F26" si="0">+D21+E21</f>
        <v>0</v>
      </c>
    </row>
    <row r="22" spans="2:6" x14ac:dyDescent="0.25">
      <c r="B22" s="29" t="s">
        <v>53</v>
      </c>
      <c r="C22" s="29" t="s">
        <v>54</v>
      </c>
      <c r="D22" s="30">
        <v>0</v>
      </c>
      <c r="E22" s="31">
        <v>0</v>
      </c>
      <c r="F22" s="32">
        <f t="shared" si="0"/>
        <v>0</v>
      </c>
    </row>
    <row r="23" spans="2:6" x14ac:dyDescent="0.25">
      <c r="B23" s="29" t="s">
        <v>55</v>
      </c>
      <c r="C23" s="29" t="s">
        <v>56</v>
      </c>
      <c r="D23" s="30">
        <v>0</v>
      </c>
      <c r="E23" s="31">
        <v>0</v>
      </c>
      <c r="F23" s="32">
        <f t="shared" si="0"/>
        <v>0</v>
      </c>
    </row>
    <row r="24" spans="2:6" x14ac:dyDescent="0.25">
      <c r="B24" s="29" t="s">
        <v>57</v>
      </c>
      <c r="C24" s="29" t="s">
        <v>58</v>
      </c>
      <c r="D24" s="30">
        <v>0</v>
      </c>
      <c r="E24" s="81">
        <v>100</v>
      </c>
      <c r="F24" s="32">
        <f t="shared" si="0"/>
        <v>100</v>
      </c>
    </row>
    <row r="25" spans="2:6" x14ac:dyDescent="0.25">
      <c r="B25" s="29" t="s">
        <v>59</v>
      </c>
      <c r="C25" s="29" t="s">
        <v>60</v>
      </c>
      <c r="D25" s="30">
        <v>0</v>
      </c>
      <c r="E25" s="81">
        <v>100</v>
      </c>
      <c r="F25" s="32">
        <f t="shared" si="0"/>
        <v>100</v>
      </c>
    </row>
    <row r="26" spans="2:6" x14ac:dyDescent="0.25">
      <c r="B26" s="29" t="s">
        <v>61</v>
      </c>
      <c r="C26" s="29" t="s">
        <v>62</v>
      </c>
      <c r="D26" s="30">
        <v>0</v>
      </c>
      <c r="E26" s="81">
        <v>100</v>
      </c>
      <c r="F26" s="32">
        <f t="shared" si="0"/>
        <v>100</v>
      </c>
    </row>
    <row r="27" spans="2:6" x14ac:dyDescent="0.25">
      <c r="B27" s="29"/>
      <c r="C27" s="29"/>
      <c r="D27" s="30"/>
      <c r="E27" s="31"/>
      <c r="F27" s="32"/>
    </row>
    <row r="28" spans="2:6" x14ac:dyDescent="0.25">
      <c r="B28" s="29"/>
      <c r="C28" s="69" t="s">
        <v>63</v>
      </c>
      <c r="D28" s="70"/>
      <c r="E28" s="71"/>
      <c r="F28" s="72"/>
    </row>
    <row r="29" spans="2:6" x14ac:dyDescent="0.25">
      <c r="B29" s="29" t="s">
        <v>64</v>
      </c>
      <c r="C29" s="29" t="s">
        <v>65</v>
      </c>
      <c r="D29" s="30">
        <v>0</v>
      </c>
      <c r="E29" s="31">
        <v>0</v>
      </c>
      <c r="F29" s="32">
        <f>+D29+E29</f>
        <v>0</v>
      </c>
    </row>
    <row r="30" spans="2:6" x14ac:dyDescent="0.25">
      <c r="B30" s="29" t="s">
        <v>66</v>
      </c>
      <c r="C30" s="29" t="s">
        <v>67</v>
      </c>
      <c r="D30" s="30">
        <v>0</v>
      </c>
      <c r="E30" s="31">
        <v>0</v>
      </c>
      <c r="F30" s="32">
        <f>+D30+E30</f>
        <v>0</v>
      </c>
    </row>
    <row r="31" spans="2:6" x14ac:dyDescent="0.25">
      <c r="B31" s="29" t="s">
        <v>68</v>
      </c>
      <c r="C31" s="29" t="s">
        <v>69</v>
      </c>
      <c r="D31" s="30">
        <v>0</v>
      </c>
      <c r="E31" s="31">
        <v>0</v>
      </c>
      <c r="F31" s="32">
        <f>+D31+E31</f>
        <v>0</v>
      </c>
    </row>
    <row r="32" spans="2:6" x14ac:dyDescent="0.25">
      <c r="B32" s="29"/>
      <c r="C32" s="29"/>
      <c r="D32" s="30"/>
      <c r="E32" s="31"/>
      <c r="F32" s="32"/>
    </row>
    <row r="33" spans="2:6" x14ac:dyDescent="0.25">
      <c r="B33" s="29"/>
      <c r="C33" s="69" t="s">
        <v>70</v>
      </c>
      <c r="D33" s="70"/>
      <c r="E33" s="71"/>
      <c r="F33" s="72"/>
    </row>
    <row r="34" spans="2:6" x14ac:dyDescent="0.25">
      <c r="B34" s="29" t="s">
        <v>71</v>
      </c>
      <c r="C34" s="29" t="s">
        <v>72</v>
      </c>
      <c r="D34" s="30">
        <v>0</v>
      </c>
      <c r="E34" s="31">
        <v>0</v>
      </c>
      <c r="F34" s="32">
        <f>+D34+E34</f>
        <v>0</v>
      </c>
    </row>
    <row r="35" spans="2:6" x14ac:dyDescent="0.25">
      <c r="B35" s="29" t="s">
        <v>73</v>
      </c>
      <c r="C35" s="29" t="s">
        <v>74</v>
      </c>
      <c r="D35" s="30">
        <v>0</v>
      </c>
      <c r="E35" s="81">
        <v>1045.48</v>
      </c>
      <c r="F35" s="32">
        <f>+D35+E35</f>
        <v>1045.48</v>
      </c>
    </row>
    <row r="36" spans="2:6" x14ac:dyDescent="0.25">
      <c r="B36" s="29" t="s">
        <v>75</v>
      </c>
      <c r="C36" s="29" t="s">
        <v>115</v>
      </c>
      <c r="D36" s="30">
        <v>0</v>
      </c>
      <c r="E36" s="81">
        <v>1134</v>
      </c>
      <c r="F36" s="32">
        <f>+D36+E36</f>
        <v>1134</v>
      </c>
    </row>
    <row r="37" spans="2:6" x14ac:dyDescent="0.25">
      <c r="B37" s="29" t="s">
        <v>76</v>
      </c>
      <c r="C37" s="29" t="s">
        <v>77</v>
      </c>
      <c r="D37" s="82">
        <v>262</v>
      </c>
      <c r="E37" s="81">
        <v>262</v>
      </c>
      <c r="F37" s="32">
        <f>+D37+E37</f>
        <v>524</v>
      </c>
    </row>
    <row r="38" spans="2:6" x14ac:dyDescent="0.25">
      <c r="B38" s="29"/>
      <c r="C38" s="29"/>
      <c r="D38" s="30"/>
      <c r="E38" s="31"/>
      <c r="F38" s="32"/>
    </row>
    <row r="39" spans="2:6" x14ac:dyDescent="0.25">
      <c r="B39" s="29"/>
      <c r="C39" s="69" t="s">
        <v>78</v>
      </c>
      <c r="D39" s="70"/>
      <c r="E39" s="71"/>
      <c r="F39" s="72"/>
    </row>
    <row r="40" spans="2:6" x14ac:dyDescent="0.25">
      <c r="B40" s="29" t="s">
        <v>79</v>
      </c>
      <c r="C40" s="29" t="s">
        <v>80</v>
      </c>
      <c r="D40" s="30">
        <v>0</v>
      </c>
      <c r="E40" s="81">
        <v>1300</v>
      </c>
      <c r="F40" s="32">
        <f>+D40+E40</f>
        <v>1300</v>
      </c>
    </row>
    <row r="41" spans="2:6" x14ac:dyDescent="0.25">
      <c r="B41" s="29" t="s">
        <v>81</v>
      </c>
      <c r="C41" s="29" t="s">
        <v>82</v>
      </c>
      <c r="D41" s="30">
        <v>0</v>
      </c>
      <c r="E41" s="81">
        <v>1000</v>
      </c>
      <c r="F41" s="32">
        <f>+D41+E41</f>
        <v>1000</v>
      </c>
    </row>
    <row r="42" spans="2:6" x14ac:dyDescent="0.25">
      <c r="B42" s="29" t="s">
        <v>83</v>
      </c>
      <c r="C42" s="29" t="s">
        <v>84</v>
      </c>
      <c r="D42" s="30">
        <v>0</v>
      </c>
      <c r="E42" s="81">
        <v>500</v>
      </c>
      <c r="F42" s="32">
        <f>+D42+E42</f>
        <v>500</v>
      </c>
    </row>
    <row r="43" spans="2:6" x14ac:dyDescent="0.25">
      <c r="B43" s="29"/>
      <c r="C43" s="29"/>
      <c r="D43" s="30"/>
      <c r="E43" s="55"/>
      <c r="F43" s="32"/>
    </row>
    <row r="44" spans="2:6" x14ac:dyDescent="0.25">
      <c r="B44" s="29"/>
      <c r="C44" s="69" t="s">
        <v>85</v>
      </c>
      <c r="D44" s="70"/>
      <c r="E44" s="71"/>
      <c r="F44" s="72"/>
    </row>
    <row r="45" spans="2:6" x14ac:dyDescent="0.25">
      <c r="B45" s="29" t="s">
        <v>86</v>
      </c>
      <c r="C45" s="29" t="s">
        <v>87</v>
      </c>
      <c r="D45" s="30">
        <v>0</v>
      </c>
      <c r="E45" s="31">
        <v>0</v>
      </c>
      <c r="F45" s="32">
        <f t="shared" ref="F45:F51" si="1">+D45+E45</f>
        <v>0</v>
      </c>
    </row>
    <row r="46" spans="2:6" x14ac:dyDescent="0.25">
      <c r="B46" s="29" t="s">
        <v>88</v>
      </c>
      <c r="C46" s="29" t="s">
        <v>89</v>
      </c>
      <c r="D46" s="30">
        <v>0</v>
      </c>
      <c r="E46" s="81">
        <v>220</v>
      </c>
      <c r="F46" s="32">
        <f t="shared" si="1"/>
        <v>220</v>
      </c>
    </row>
    <row r="47" spans="2:6" x14ac:dyDescent="0.25">
      <c r="B47" s="29" t="s">
        <v>90</v>
      </c>
      <c r="C47" s="29" t="s">
        <v>104</v>
      </c>
      <c r="D47" s="30">
        <v>34.840000000000003</v>
      </c>
      <c r="E47" s="81">
        <v>100</v>
      </c>
      <c r="F47" s="32">
        <f t="shared" si="1"/>
        <v>134.84</v>
      </c>
    </row>
    <row r="48" spans="2:6" x14ac:dyDescent="0.25">
      <c r="B48" s="29" t="s">
        <v>91</v>
      </c>
      <c r="C48" s="29" t="s">
        <v>92</v>
      </c>
      <c r="D48" s="30">
        <v>0</v>
      </c>
      <c r="E48" s="81">
        <v>500</v>
      </c>
      <c r="F48" s="32">
        <f t="shared" si="1"/>
        <v>500</v>
      </c>
    </row>
    <row r="49" spans="2:10" x14ac:dyDescent="0.25">
      <c r="B49" s="29" t="s">
        <v>93</v>
      </c>
      <c r="C49" s="29" t="s">
        <v>94</v>
      </c>
      <c r="D49" s="30">
        <v>0</v>
      </c>
      <c r="E49" s="81">
        <v>0</v>
      </c>
      <c r="F49" s="32">
        <f t="shared" si="1"/>
        <v>0</v>
      </c>
    </row>
    <row r="50" spans="2:10" x14ac:dyDescent="0.25">
      <c r="B50" s="29" t="s">
        <v>95</v>
      </c>
      <c r="C50" s="29" t="s">
        <v>96</v>
      </c>
      <c r="D50" s="30">
        <v>0</v>
      </c>
      <c r="E50" s="81">
        <v>100</v>
      </c>
      <c r="F50" s="32">
        <f t="shared" si="1"/>
        <v>100</v>
      </c>
    </row>
    <row r="51" spans="2:10" x14ac:dyDescent="0.25">
      <c r="B51" s="29" t="s">
        <v>107</v>
      </c>
      <c r="C51" s="29" t="s">
        <v>108</v>
      </c>
      <c r="D51" s="30">
        <v>20.02</v>
      </c>
      <c r="E51" s="81">
        <v>450</v>
      </c>
      <c r="F51" s="32">
        <f t="shared" si="1"/>
        <v>470.02</v>
      </c>
      <c r="H51" s="2"/>
    </row>
    <row r="52" spans="2:10" ht="13.8" thickBot="1" x14ac:dyDescent="0.3">
      <c r="B52" s="29"/>
      <c r="C52" s="29"/>
      <c r="D52" s="40"/>
      <c r="E52" s="41"/>
      <c r="F52" s="42"/>
      <c r="J52" s="2"/>
    </row>
    <row r="53" spans="2:10" x14ac:dyDescent="0.25">
      <c r="B53" s="29"/>
      <c r="C53" s="29"/>
      <c r="D53" s="30"/>
      <c r="E53" s="31"/>
      <c r="F53" s="32"/>
    </row>
    <row r="54" spans="2:10" s="46" customFormat="1" ht="13.8" thickBot="1" x14ac:dyDescent="0.3">
      <c r="B54" s="37"/>
      <c r="C54" s="37" t="s">
        <v>97</v>
      </c>
      <c r="D54" s="43">
        <f>SUM(D13:D52)</f>
        <v>1556.86</v>
      </c>
      <c r="E54" s="44">
        <f>SUM(E13:E52)</f>
        <v>10271.48</v>
      </c>
      <c r="F54" s="45">
        <f>SUM(F13:F52)</f>
        <v>11828.34</v>
      </c>
    </row>
    <row r="55" spans="2:10" ht="13.8" thickTop="1" x14ac:dyDescent="0.25">
      <c r="B55" s="29"/>
      <c r="C55" s="29"/>
      <c r="D55" s="30"/>
      <c r="E55" s="31"/>
      <c r="F55" s="32"/>
    </row>
    <row r="56" spans="2:10" x14ac:dyDescent="0.25">
      <c r="B56" s="29"/>
      <c r="C56" s="37" t="s">
        <v>98</v>
      </c>
      <c r="D56" s="30"/>
      <c r="E56" s="31"/>
      <c r="F56" s="32"/>
    </row>
    <row r="57" spans="2:10" x14ac:dyDescent="0.25">
      <c r="B57" s="29"/>
      <c r="C57" s="29"/>
      <c r="D57" s="30"/>
      <c r="E57" s="31"/>
      <c r="F57" s="32"/>
    </row>
    <row r="58" spans="2:10" x14ac:dyDescent="0.25">
      <c r="B58" s="29"/>
      <c r="C58" s="37" t="s">
        <v>99</v>
      </c>
      <c r="D58" s="30"/>
      <c r="E58" s="31"/>
      <c r="F58" s="32"/>
    </row>
    <row r="59" spans="2:10" x14ac:dyDescent="0.25">
      <c r="B59" s="29" t="s">
        <v>100</v>
      </c>
      <c r="C59" s="29" t="s">
        <v>123</v>
      </c>
      <c r="D59" s="30">
        <v>0</v>
      </c>
      <c r="E59" s="31">
        <v>1000</v>
      </c>
      <c r="F59" s="32">
        <f>+D59+E59</f>
        <v>1000</v>
      </c>
    </row>
    <row r="60" spans="2:10" ht="13.8" thickBot="1" x14ac:dyDescent="0.3">
      <c r="B60" s="29"/>
      <c r="C60" s="29"/>
      <c r="D60" s="40"/>
      <c r="E60" s="41"/>
      <c r="F60" s="42"/>
    </row>
    <row r="61" spans="2:10" x14ac:dyDescent="0.25">
      <c r="B61" s="29"/>
      <c r="C61" s="29"/>
      <c r="D61" s="30"/>
      <c r="E61" s="31"/>
      <c r="F61" s="32"/>
    </row>
    <row r="62" spans="2:10" s="46" customFormat="1" ht="13.8" thickBot="1" x14ac:dyDescent="0.3">
      <c r="B62" s="37"/>
      <c r="C62" s="37" t="s">
        <v>27</v>
      </c>
      <c r="D62" s="43">
        <f>SUM(D55:D60)</f>
        <v>0</v>
      </c>
      <c r="E62" s="44">
        <f>SUM(E55:E60)</f>
        <v>1000</v>
      </c>
      <c r="F62" s="45">
        <f>SUM(F55:F60)</f>
        <v>1000</v>
      </c>
    </row>
    <row r="63" spans="2:10" ht="13.8" thickTop="1" x14ac:dyDescent="0.25">
      <c r="B63" s="29"/>
      <c r="C63" s="29"/>
      <c r="D63" s="30"/>
      <c r="E63" s="31"/>
      <c r="F63" s="32"/>
    </row>
    <row r="64" spans="2:10" x14ac:dyDescent="0.25">
      <c r="B64" s="29"/>
      <c r="C64" s="37" t="s">
        <v>28</v>
      </c>
      <c r="D64" s="30"/>
      <c r="E64" s="31"/>
      <c r="F64" s="32"/>
    </row>
    <row r="65" spans="2:7" x14ac:dyDescent="0.25">
      <c r="B65" s="29"/>
      <c r="C65" s="29"/>
      <c r="D65" s="30"/>
      <c r="E65" s="31"/>
      <c r="F65" s="32"/>
    </row>
    <row r="66" spans="2:7" x14ac:dyDescent="0.25">
      <c r="B66" s="29"/>
      <c r="C66" s="37" t="s">
        <v>29</v>
      </c>
      <c r="D66" s="30"/>
      <c r="E66" s="31"/>
      <c r="F66" s="32"/>
    </row>
    <row r="67" spans="2:7" x14ac:dyDescent="0.25">
      <c r="B67" s="29" t="s">
        <v>101</v>
      </c>
      <c r="C67" s="29" t="s">
        <v>31</v>
      </c>
      <c r="D67" s="30">
        <v>0</v>
      </c>
      <c r="E67" s="31"/>
      <c r="F67" s="32">
        <v>0</v>
      </c>
    </row>
    <row r="68" spans="2:7" ht="13.8" thickBot="1" x14ac:dyDescent="0.3">
      <c r="B68" s="29"/>
      <c r="C68" s="29"/>
      <c r="D68" s="40"/>
      <c r="E68" s="41"/>
      <c r="F68" s="42"/>
    </row>
    <row r="69" spans="2:7" x14ac:dyDescent="0.25">
      <c r="B69" s="29"/>
      <c r="C69" s="29"/>
      <c r="D69" s="30"/>
      <c r="E69" s="31"/>
      <c r="F69" s="32"/>
    </row>
    <row r="70" spans="2:7" s="46" customFormat="1" ht="13.8" thickBot="1" x14ac:dyDescent="0.3">
      <c r="B70" s="37"/>
      <c r="C70" s="37" t="s">
        <v>32</v>
      </c>
      <c r="D70" s="43">
        <f>SUM(D63:D68)</f>
        <v>0</v>
      </c>
      <c r="E70" s="44">
        <f>SUM(E63:E68)</f>
        <v>0</v>
      </c>
      <c r="F70" s="45">
        <f>SUM(F63:F68)</f>
        <v>0</v>
      </c>
    </row>
    <row r="71" spans="2:7" ht="13.8" thickTop="1" x14ac:dyDescent="0.25">
      <c r="B71" s="29"/>
      <c r="C71" s="29"/>
      <c r="D71" s="30"/>
      <c r="E71" s="31"/>
      <c r="F71" s="32"/>
    </row>
    <row r="72" spans="2:7" s="46" customFormat="1" ht="13.8" thickBot="1" x14ac:dyDescent="0.3">
      <c r="B72" s="47"/>
      <c r="C72" s="47" t="s">
        <v>102</v>
      </c>
      <c r="D72" s="48">
        <f>SUM(D54,D62,D70)</f>
        <v>1556.86</v>
      </c>
      <c r="E72" s="49">
        <f>SUM(E54,E62,E70)</f>
        <v>11271.48</v>
      </c>
      <c r="F72" s="50">
        <f>SUM(F54,F62,F70)</f>
        <v>12828.34</v>
      </c>
    </row>
    <row r="73" spans="2:7" s="46" customFormat="1" x14ac:dyDescent="0.25">
      <c r="B73" s="37"/>
      <c r="C73" s="37"/>
      <c r="D73" s="54"/>
      <c r="E73" s="55"/>
      <c r="F73" s="56"/>
    </row>
    <row r="74" spans="2:7" x14ac:dyDescent="0.25">
      <c r="B74" s="37"/>
      <c r="C74" s="37" t="s">
        <v>103</v>
      </c>
      <c r="D74" s="54">
        <f>+D54+D62+D70</f>
        <v>1556.86</v>
      </c>
      <c r="E74" s="73">
        <f>+E54+E62+E70</f>
        <v>11271.48</v>
      </c>
      <c r="F74" s="56">
        <f>+F54+F62+F70</f>
        <v>12828.34</v>
      </c>
      <c r="G74" s="46"/>
    </row>
    <row r="75" spans="2:7" ht="13.8" thickBot="1" x14ac:dyDescent="0.3">
      <c r="B75" s="58"/>
      <c r="C75" s="74"/>
      <c r="D75" s="53"/>
      <c r="E75" s="78"/>
      <c r="F75" s="42"/>
    </row>
    <row r="76" spans="2:7" x14ac:dyDescent="0.25">
      <c r="E76" s="79"/>
    </row>
  </sheetData>
  <pageMargins left="0" right="0.19685039370078741" top="0.5" bottom="0.59055118110236227" header="0.42" footer="0.51181102362204722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m xmlns="b2b17894-3a1a-48e2-9bf3-8e29453b9a6b" xsi:nil="true"/>
    <anteprima xmlns="b2b17894-3a1a-48e2-9bf3-8e29453b9a6b" xsi:nil="true"/>
    <immagine xmlns="b2b17894-3a1a-48e2-9bf3-8e29453b9a6b" xsi:nil="true"/>
    <TaxCatchAll xmlns="f76053e6-a535-4111-bfff-cfd17322cf02" xsi:nil="true"/>
    <lcf76f155ced4ddcb4097134ff3c332f xmlns="b2b17894-3a1a-48e2-9bf3-8e29453b9a6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4415BA762DB44E876B2B25766EB245" ma:contentTypeVersion="22" ma:contentTypeDescription="Creare un nuovo documento." ma:contentTypeScope="" ma:versionID="c82413b65c8e96bfeb33e65a23d291bf">
  <xsd:schema xmlns:xsd="http://www.w3.org/2001/XMLSchema" xmlns:xs="http://www.w3.org/2001/XMLSchema" xmlns:p="http://schemas.microsoft.com/office/2006/metadata/properties" xmlns:ns2="f76053e6-a535-4111-bfff-cfd17322cf02" xmlns:ns3="b2b17894-3a1a-48e2-9bf3-8e29453b9a6b" targetNamespace="http://schemas.microsoft.com/office/2006/metadata/properties" ma:root="true" ma:fieldsID="83524f8f24dea617c8251745704b6a08" ns2:_="" ns3:_="">
    <xsd:import namespace="f76053e6-a535-4111-bfff-cfd17322cf02"/>
    <xsd:import namespace="b2b17894-3a1a-48e2-9bf3-8e29453b9a6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immagine" minOccurs="0"/>
                <xsd:element ref="ns3:imm" minOccurs="0"/>
                <xsd:element ref="ns3:anteprima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053e6-a535-4111-bfff-cfd17322cf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81d25181-15ae-48fe-b387-52c3d389860b}" ma:internalName="TaxCatchAll" ma:showField="CatchAllData" ma:web="f76053e6-a535-4111-bfff-cfd17322cf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17894-3a1a-48e2-9bf3-8e29453b9a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immagine" ma:index="20" nillable="true" ma:displayName="immagine" ma:format="Thumbnail" ma:internalName="immagine">
      <xsd:simpleType>
        <xsd:restriction base="dms:Unknown"/>
      </xsd:simpleType>
    </xsd:element>
    <xsd:element name="imm" ma:index="21" nillable="true" ma:displayName="imm" ma:format="Thumbnail" ma:internalName="imm">
      <xsd:simpleType>
        <xsd:restriction base="dms:Unknown"/>
      </xsd:simpleType>
    </xsd:element>
    <xsd:element name="anteprima" ma:index="22" nillable="true" ma:displayName="anteprima" ma:format="Thumbnail" ma:internalName="anteprima">
      <xsd:simpleType>
        <xsd:restriction base="dms:Unknown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Tag immagine" ma:readOnly="false" ma:fieldId="{5cf76f15-5ced-4ddc-b409-7134ff3c332f}" ma:taxonomyMulti="true" ma:sspId="2ad7b977-fa2d-4d42-996b-d223e3653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30D70A-C360-4D11-810B-87706DFBC499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b2b17894-3a1a-48e2-9bf3-8e29453b9a6b"/>
    <ds:schemaRef ds:uri="f76053e6-a535-4111-bfff-cfd17322cf02"/>
  </ds:schemaRefs>
</ds:datastoreItem>
</file>

<file path=customXml/itemProps2.xml><?xml version="1.0" encoding="utf-8"?>
<ds:datastoreItem xmlns:ds="http://schemas.openxmlformats.org/officeDocument/2006/customXml" ds:itemID="{63580930-0BA3-4A90-866A-5EC16C635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6053e6-a535-4111-bfff-cfd17322cf02"/>
    <ds:schemaRef ds:uri="b2b17894-3a1a-48e2-9bf3-8e29453b9a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FD2BE6-E445-4B19-AC86-24801BE28B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Entrate</vt:lpstr>
      <vt:lpstr>Uscite</vt:lpstr>
      <vt:lpstr>Entrate!Area_stampa</vt:lpstr>
      <vt:lpstr>Uscite!Area_stampa</vt:lpstr>
    </vt:vector>
  </TitlesOfParts>
  <Manager/>
  <Company>S.A.&amp;.T.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Lorenc</dc:creator>
  <cp:keywords/>
  <dc:description/>
  <cp:lastModifiedBy>Carla Bettega</cp:lastModifiedBy>
  <cp:revision/>
  <dcterms:created xsi:type="dcterms:W3CDTF">2016-03-30T09:29:18Z</dcterms:created>
  <dcterms:modified xsi:type="dcterms:W3CDTF">2025-03-12T14:24:25Z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0x010100004415BA762DB44E876B2B25766EB245</vt:lpwstr>
  </property>
  <property fmtid="{D5CDD505-2E9C-101B-9397-08002B2CF9AE}" pid="3" name="MediaServiceImageTags">
    <vt:lpwstr/>
  </property>
</Properties>
</file>